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费用汇总表" sheetId="2" r:id="rId1"/>
    <sheet name="F.1.1 分部分项工程清单计价表(表-08)" sheetId="5" r:id="rId2"/>
  </sheets>
  <definedNames>
    <definedName name="_xlnm.Print_Titles" localSheetId="1">'F.1.1 分部分项工程清单计价表(表-08)'!$1:$5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<sst xmlns="http://schemas.openxmlformats.org/spreadsheetml/2006/main" count="90" uniqueCount="63">
  <si>
    <t>分部分项工程和单价措施项目费用汇总表</t>
  </si>
  <si>
    <t>工程名称：泸州市公办托育服务能力建设项目-合江县托育综合服务中心建设项目</t>
  </si>
  <si>
    <t>序号</t>
  </si>
  <si>
    <t>拟采购项目</t>
  </si>
  <si>
    <t>项目内容</t>
  </si>
  <si>
    <t>金额（元）</t>
  </si>
  <si>
    <t>备注</t>
  </si>
  <si>
    <t>一</t>
  </si>
  <si>
    <t>服务用房 门窗工程</t>
  </si>
  <si>
    <t>分部分项工程清单与计价表</t>
  </si>
  <si>
    <t>合  计（元）</t>
  </si>
  <si>
    <t/>
  </si>
  <si>
    <t>工程名称：泸州市公办托育服务能力建设项目-合江县托育综合服务中心建设项目（服务用房 门窗工程）</t>
  </si>
  <si>
    <t>标段：新建</t>
  </si>
  <si>
    <t>拟采购内容</t>
  </si>
  <si>
    <t>项目特征描述</t>
  </si>
  <si>
    <t>计量
单位</t>
  </si>
  <si>
    <t>工程量</t>
  </si>
  <si>
    <t>财评（元）</t>
  </si>
  <si>
    <t>投标报价分析（元）</t>
  </si>
  <si>
    <t>综合单价</t>
  </si>
  <si>
    <t>清单工程量</t>
  </si>
  <si>
    <t>合价</t>
  </si>
  <si>
    <t>询价1</t>
  </si>
  <si>
    <t>询价2</t>
  </si>
  <si>
    <t>询价3</t>
  </si>
  <si>
    <t>拟定限价（不含税）</t>
  </si>
  <si>
    <t>限价合计</t>
  </si>
  <si>
    <t>投标报价</t>
  </si>
  <si>
    <t>投标合价</t>
  </si>
  <si>
    <t>一、服务用房 门窗工程</t>
  </si>
  <si>
    <t>无障碍坡道栏杆</t>
  </si>
  <si>
    <t>1、包括面层处理、面层、连接件（连接构造）等全部工程内容                              2、综合单价应为完成设计内的所有内容                                  3、坡道两侧设置栏杆，做法详国标12J926-H1-1(余同)满足施工图设计及现行施工技术、质量验收规范要求</t>
  </si>
  <si>
    <t>m</t>
  </si>
  <si>
    <t>铝单板轻型雨棚</t>
  </si>
  <si>
    <t>1、包括面层处理、面层、连接件（连接构造）等全部工程内容                                   2、轻型雨棚1.2厚灰白色钛合金版包夹钢骨架四周整体覆面作为雨栅，耐候胶封头、沟缝密封满 3、足施工图设计及现行施工技术、质量验收规范要求</t>
  </si>
  <si>
    <t>㎡</t>
  </si>
  <si>
    <t>护窗栏杆</t>
  </si>
  <si>
    <t>1.扶手材料种类、规格、品牌：木扶手 φ50mm，木扶手刷木器清漆
2.栏杆材料种类、规格、品牌：不锈钢钢管 φ38×3
3.固定配件种类：不锈钢法兰盘，
4.含栏杆预埋铁件，型钢栏杆、扶手制安，油漆，等全部工序
5.综合单价应为完成设计内的所有内容
6.其它：做法详参照西南18J412-61-3，满足施工图设计及现行施工技术、质量验收规范要求</t>
  </si>
  <si>
    <t>转印木纹铝合金矩管栏杆</t>
  </si>
  <si>
    <t>1.材料品种、规格：转印木纹铝合金矩管栏杆(竖向)50×50×1,净间距90，转印木纹铝合金矩管栏杆(横向)100×50×2 
2.具体详设计图纸，未尽事宜满足规范验收需求</t>
  </si>
  <si>
    <t>m2</t>
  </si>
  <si>
    <t>铝合金中空玻璃窗</t>
  </si>
  <si>
    <t>1.名称：铝合金中空玻璃窗(含异型窗、转角窗）;
2.窗尺寸：详见设计图纸
3.型材材质标准要求：105系列隔热断桥铝合金Low-E中空玻璃窗(6+9A+6)；具体样式由建设方或设计确定
4.玻璃材质：(6+9A+6)中空玻璃
5.五金材料：拉手、铰链、卡锁、合页等五金材料及配件已包含在综合单价内
6.做法：满足设计及现行技术、质量验收规范要求
7.其它：消防救援窗窗口尺寸均大于1.0m×1.0m,窗口的玻璃应易于破碎,并设置可在室内、室外识别的永久性明显标志；
8.排烟窗需满足暖通图纸设计要求，排烟窗包含手动开启装置，安装高度满足设计图纸及质量验收规范。开启角度需满足暖通设计图纸可开启角度要求。</t>
  </si>
  <si>
    <t>成品实木套装门</t>
  </si>
  <si>
    <t>1.门类型：成品实木套装门（含门套）
2.洞口尺寸：1500mm×2400mm、1100mm×2200mm（具体详设计图纸）
3.材质：实木
4.五金材料：含执手锁、门碰珠、拉手、合页等五金材料及配件已包含在综合单价内
5.其它：满足施工图设计及现行施工技术、质量验收规范要求</t>
  </si>
  <si>
    <t>铝合金边框玻璃门</t>
  </si>
  <si>
    <t>1.门类型：铝合金边框玻璃门
2.洞口尺寸：详见设计图纸
3.材质：铝合金
4.玻璃材质：中空安全玻璃
5.五金材料：含执手锁、门碰珠、拉手、合页等五金材料及配件已包含在综合单价内
6.其它：满足施工图设计及现行施工技术、质量验收规范要求</t>
  </si>
  <si>
    <t>铝合金纱窗扇</t>
  </si>
  <si>
    <t>1.名称：铝合金纱窗扇
2.窗尺寸：详见设计图纸
3.型材材质标准要求：铝合金
4.五金材料：拉手、铰链、卡锁、合页等五金材料及配件已包含在综合单价内
5.做法：满足设计及现行技术、质量验收规范要求</t>
  </si>
  <si>
    <t>铝合金百叶窗</t>
  </si>
  <si>
    <t>1.名称：铝合金百叶窗
2.窗尺寸：详见设计图纸
3.型材材质标准要求：铝合金
4.玻璃材质：安全玻璃
5.五金材料：拉手、铰链、卡锁、合页等五金材料及配件已包含在综合单价内
6.做法：满足设计及现行技术、质量验收规范要求</t>
  </si>
  <si>
    <t>成品金属网（防护防虫网）</t>
  </si>
  <si>
    <t>1.名称：成品金属网（防护防虫网）
2.窗尺寸：详见设计图纸
3.型材材质标准要求：铝合金
4.五金材料：拉手、铰链、卡锁、合页等五金材料及配件已包含在综合单价内
5.做法：满足设计及现行技术、质量验收规范要求</t>
  </si>
  <si>
    <t>一字型电动采光排烟天窗</t>
  </si>
  <si>
    <t>1.名称：一字型电动采光排烟天窗
2.窗尺寸：详见设计图纸
3.型材材质标准要求：详见设计图纸
4.玻璃材质：安全玻璃
5.五金材料：拉手、铰链、卡锁、合页等五金材料及配件，电动、手动开启装置已包含在综合单价内
6.其它：详见国标09J621-13~16页，距地1.3-1.5m设置手动开启装置，基座做法参照国标09J621-38页-1（另列清单），满足设计及现行技术、质量验收规范要求</t>
  </si>
  <si>
    <t>一字型电动采光排烟天窗（基座保温防水）</t>
  </si>
  <si>
    <t>1.部位：屋顶
2.基座材料种类：70mm厚挤塑聚苯板
3.保护层材料种类：钢板网
4.找平层：30mm厚1：2.5水泥砂浆找平
5.其它：参照国标09J621-38页-1，满足设计及现行技术、质量验收规范要求</t>
  </si>
  <si>
    <t>成品定制门（含门套）</t>
  </si>
  <si>
    <t xml:space="preserve">1.门类型：成品定制门（含门套）
2.洞口尺寸：详装饰图纸
3.门套材质：50mm厚定制门套，具体样式由建设方或设计确定
4.材质：实木
5.五金材料：含执手锁、门碰珠、拉手、合页等五金材料及配件已包含在综合单价内
6.其它：满足施工图设计及现行施工技术、质量验收规范要求
</t>
  </si>
  <si>
    <t>成品定制窗（含窗套）</t>
  </si>
  <si>
    <t xml:space="preserve">1.名称：成品定制窗（含窗套）
2.窗尺寸：详见设计图纸
3.窗套材质：40mm厚、50mm厚定制窗套，具体样式由建设方或设计确定
4.玻璃材质：中空玻璃、12mm厚钢化玻璃（6透明玻璃+12A+6透明玻璃）
5.五金材料：拉手、铰链、卡锁、合页等五金材料及配件已包含在综合单价内
6.做法：满足设计及现行技术、质量验收规范要求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</si>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</sst>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[DBNum2][$RMB]General;[Red][DBNum2][$RMB]General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color indexed="0"/>
      <name val="宋体"/>
      <charset val="134"/>
    </font>
    <font>
      <sz val="10"/>
      <color indexed="8"/>
      <name val="宋体"/>
      <charset val="1"/>
    </font>
    <font>
      <sz val="10"/>
      <color indexed="8"/>
      <name val="宋体"/>
      <charset val="134"/>
    </font>
    <font>
      <sz val="10.5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9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9"/>
      <name val="宋体"/>
      <charset val="134"/>
      <scheme val="minor"/>
    </font>
    <font>
      <sz val="12"/>
      <color rgb="FF000000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0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176" fontId="10" fillId="0" borderId="0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176" fontId="12" fillId="2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>
      <alignment vertical="center"/>
    </xf>
    <xf numFmtId="176" fontId="6" fillId="0" borderId="0" xfId="0" applyNumberFormat="1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13" fillId="0" borderId="0" xfId="0" applyFont="1">
      <alignment vertical="center"/>
    </xf>
    <xf numFmtId="178" fontId="15" fillId="0" borderId="0" xfId="0" applyNumberFormat="1" applyFont="1" applyAlignment="1">
      <alignment horizontal="left" vertical="center"/>
    </xf>
    <xf numFmtId="0" fontId="16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177" fontId="17" fillId="0" borderId="0" xfId="0" applyNumberFormat="1" applyFont="1" applyFill="1" applyAlignment="1">
      <alignment horizontal="left" vertical="center" wrapText="1"/>
    </xf>
    <xf numFmtId="0" fontId="17" fillId="0" borderId="0" xfId="0" applyFont="1" applyFill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177" fontId="18" fillId="0" borderId="4" xfId="0" applyNumberFormat="1" applyFont="1" applyFill="1" applyBorder="1" applyAlignment="1">
      <alignment horizontal="center" vertical="center" wrapText="1"/>
    </xf>
    <xf numFmtId="177" fontId="18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right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justify" vertical="center"/>
    </xf>
    <xf numFmtId="10" fontId="1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view="pageBreakPreview" zoomScaleNormal="145" workbookViewId="0">
      <selection activeCell="D8" sqref="D8"/>
    </sheetView>
  </sheetViews>
  <sheetFormatPr defaultColWidth="9" defaultRowHeight="14.25" outlineLevelRow="6"/>
  <cols>
    <col min="1" max="1" width="6.75" style="1" customWidth="1"/>
    <col min="2" max="2" width="27.5833333333333" style="1" customWidth="1"/>
    <col min="3" max="3" width="27.2333333333333" style="1" customWidth="1"/>
    <col min="4" max="4" width="16.9833333333333" style="1" customWidth="1"/>
    <col min="5" max="5" width="13.4333333333333" style="1" customWidth="1"/>
    <col min="6" max="8" width="9" style="1"/>
    <col min="9" max="9" width="27.125" style="1" hidden="1" customWidth="1"/>
    <col min="10" max="10" width="9" style="1" hidden="1" customWidth="1"/>
    <col min="11" max="11" width="12.125" style="1" hidden="1" customWidth="1"/>
    <col min="12" max="13" width="10.375" style="1" hidden="1" customWidth="1"/>
    <col min="14" max="14" width="12.625" style="1" hidden="1" customWidth="1"/>
    <col min="15" max="16384" width="9" style="1"/>
  </cols>
  <sheetData>
    <row r="1" s="1" customFormat="1" ht="51" customHeight="1" spans="1:5">
      <c r="A1" s="66" t="s">
        <v>0</v>
      </c>
      <c r="B1" s="66"/>
      <c r="C1" s="66"/>
      <c r="D1" s="67"/>
      <c r="E1" s="66"/>
    </row>
    <row r="2" s="1" customFormat="1" ht="26.25" customHeight="1" spans="1:5">
      <c r="A2" s="68" t="s">
        <v>1</v>
      </c>
      <c r="B2" s="68"/>
      <c r="C2" s="68"/>
      <c r="D2" s="69"/>
      <c r="E2" s="70"/>
    </row>
    <row r="3" s="2" customFormat="1" ht="38" customHeight="1" spans="1:5">
      <c r="A3" s="71" t="s">
        <v>2</v>
      </c>
      <c r="B3" s="71" t="s">
        <v>3</v>
      </c>
      <c r="C3" s="71" t="s">
        <v>4</v>
      </c>
      <c r="D3" s="72" t="s">
        <v>5</v>
      </c>
      <c r="E3" s="73" t="s">
        <v>6</v>
      </c>
    </row>
    <row r="4" s="3" customFormat="1" ht="28" customHeight="1" spans="1:5">
      <c r="A4" s="71" t="s">
        <v>7</v>
      </c>
      <c r="B4" s="71" t="s">
        <v>8</v>
      </c>
      <c r="C4" s="74" t="s">
        <v>9</v>
      </c>
      <c r="D4" s="45">
        <v>499899.1</v>
      </c>
      <c r="E4" s="73"/>
    </row>
    <row r="5" s="65" customFormat="1" ht="33" customHeight="1" spans="1:5">
      <c r="A5" s="75"/>
      <c r="B5" s="76" t="s">
        <v>10</v>
      </c>
      <c r="C5" s="77"/>
      <c r="D5" s="45">
        <v>499899.1</v>
      </c>
      <c r="E5" s="78" t="s">
        <v>11</v>
      </c>
    </row>
    <row r="7" ht="15" spans="9:14">
      <c r="I7" s="79">
        <v>320200.81</v>
      </c>
      <c r="K7" s="80">
        <v>578834.74</v>
      </c>
      <c r="L7" s="81">
        <v>320200.81</v>
      </c>
      <c r="M7" s="1">
        <f>K7-L7</f>
        <v>258633.93</v>
      </c>
      <c r="N7" s="82">
        <f>M7/K7</f>
        <v>0.446818257660209</v>
      </c>
    </row>
  </sheetData>
  <mergeCells count="3">
    <mergeCell ref="A1:E1"/>
    <mergeCell ref="A2:D2"/>
    <mergeCell ref="B5:C5"/>
  </mergeCells>
  <pageMargins left="0.75" right="0.75" top="1" bottom="1" header="0.5" footer="0.5"/>
  <pageSetup paperSize="9" scale="12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"/>
  <sheetViews>
    <sheetView tabSelected="1" topLeftCell="A7" workbookViewId="0">
      <selection activeCell="C11" sqref="C11"/>
    </sheetView>
  </sheetViews>
  <sheetFormatPr defaultColWidth="9" defaultRowHeight="13.5"/>
  <cols>
    <col min="1" max="1" width="6.25" customWidth="1"/>
    <col min="2" max="2" width="18.125" customWidth="1"/>
    <col min="3" max="3" width="35.875" customWidth="1"/>
    <col min="5" max="5" width="9.375"/>
    <col min="6" max="7" width="9" hidden="1" customWidth="1"/>
    <col min="8" max="8" width="11.875" hidden="1" customWidth="1"/>
    <col min="9" max="9" width="11.875" style="5" hidden="1" customWidth="1"/>
    <col min="10" max="12" width="9" hidden="1" customWidth="1"/>
    <col min="13" max="13" width="10.75" style="5" customWidth="1"/>
    <col min="14" max="14" width="15.75" style="5" customWidth="1"/>
    <col min="15" max="16" width="9" hidden="1" customWidth="1"/>
    <col min="17" max="17" width="23.875" customWidth="1"/>
    <col min="19" max="19" width="33.75"/>
  </cols>
  <sheetData>
    <row r="1" s="1" customFormat="1" ht="32" customHeight="1" spans="1:17">
      <c r="A1" s="6" t="s">
        <v>9</v>
      </c>
      <c r="B1" s="6"/>
      <c r="C1" s="6"/>
      <c r="D1" s="6"/>
      <c r="E1" s="6"/>
      <c r="F1" s="6"/>
      <c r="G1" s="6"/>
      <c r="H1" s="6"/>
      <c r="I1" s="36"/>
      <c r="J1" s="6"/>
      <c r="K1" s="6"/>
      <c r="L1" s="6"/>
      <c r="M1" s="36"/>
      <c r="N1" s="36"/>
      <c r="O1" s="6"/>
      <c r="P1" s="6"/>
      <c r="Q1" s="6"/>
    </row>
    <row r="2" s="1" customFormat="1" ht="25" customHeight="1" spans="1:17">
      <c r="A2" s="7" t="s">
        <v>12</v>
      </c>
      <c r="B2" s="7"/>
      <c r="C2" s="7"/>
      <c r="D2" s="8"/>
      <c r="E2" s="8" t="s">
        <v>13</v>
      </c>
      <c r="F2" s="8"/>
      <c r="G2" s="8"/>
      <c r="H2" s="8"/>
      <c r="I2" s="37"/>
      <c r="J2" s="8"/>
      <c r="K2" s="8"/>
      <c r="L2" s="8"/>
      <c r="M2" s="37"/>
      <c r="N2" s="37"/>
      <c r="O2" s="8" t="s">
        <v>11</v>
      </c>
      <c r="P2" s="8"/>
      <c r="Q2" s="8"/>
    </row>
    <row r="3" s="2" customFormat="1" ht="24" spans="1:17">
      <c r="A3" s="9" t="s">
        <v>2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/>
      <c r="H3" s="9" t="s">
        <v>19</v>
      </c>
      <c r="I3" s="38"/>
      <c r="J3" s="9"/>
      <c r="K3" s="9"/>
      <c r="L3" s="9"/>
      <c r="M3" s="38" t="s">
        <v>5</v>
      </c>
      <c r="N3" s="38"/>
      <c r="O3" s="39"/>
      <c r="P3" s="39"/>
      <c r="Q3" s="39" t="s">
        <v>6</v>
      </c>
    </row>
    <row r="4" s="2" customFormat="1" ht="14.25" spans="1:17">
      <c r="A4" s="9" t="s">
        <v>11</v>
      </c>
      <c r="B4" s="9" t="s">
        <v>11</v>
      </c>
      <c r="C4" s="9" t="s">
        <v>11</v>
      </c>
      <c r="D4" s="9" t="s">
        <v>11</v>
      </c>
      <c r="E4" s="9" t="s">
        <v>11</v>
      </c>
      <c r="F4" s="9" t="s">
        <v>20</v>
      </c>
      <c r="G4" s="10" t="s">
        <v>21</v>
      </c>
      <c r="H4" s="9" t="s">
        <v>20</v>
      </c>
      <c r="I4" s="40" t="s">
        <v>22</v>
      </c>
      <c r="J4" s="9" t="s">
        <v>23</v>
      </c>
      <c r="K4" s="9" t="s">
        <v>24</v>
      </c>
      <c r="L4" s="9" t="s">
        <v>25</v>
      </c>
      <c r="M4" s="38" t="s">
        <v>26</v>
      </c>
      <c r="N4" s="38" t="s">
        <v>27</v>
      </c>
      <c r="O4" s="39" t="s">
        <v>28</v>
      </c>
      <c r="P4" s="39" t="s">
        <v>29</v>
      </c>
      <c r="Q4" s="39"/>
    </row>
    <row r="5" s="2" customFormat="1" ht="21" customHeight="1" spans="1:17">
      <c r="A5" s="9" t="s">
        <v>11</v>
      </c>
      <c r="B5" s="9" t="s">
        <v>11</v>
      </c>
      <c r="C5" s="9" t="s">
        <v>11</v>
      </c>
      <c r="D5" s="9" t="s">
        <v>11</v>
      </c>
      <c r="E5" s="9" t="s">
        <v>11</v>
      </c>
      <c r="F5" s="9"/>
      <c r="G5" s="11"/>
      <c r="H5" s="9"/>
      <c r="I5" s="41"/>
      <c r="J5" s="9"/>
      <c r="K5" s="9"/>
      <c r="L5" s="9"/>
      <c r="M5" s="38"/>
      <c r="N5" s="38"/>
      <c r="O5" s="39"/>
      <c r="P5" s="39"/>
      <c r="Q5" s="39"/>
    </row>
    <row r="6" s="3" customFormat="1" ht="25" customHeight="1" spans="1:17">
      <c r="A6" s="12" t="s">
        <v>30</v>
      </c>
      <c r="B6" s="12"/>
      <c r="C6" s="12"/>
      <c r="D6" s="12"/>
      <c r="E6" s="12"/>
      <c r="F6" s="12"/>
      <c r="G6" s="12"/>
      <c r="H6" s="12"/>
      <c r="I6" s="42"/>
      <c r="J6" s="12"/>
      <c r="K6" s="12"/>
      <c r="L6" s="12"/>
      <c r="M6" s="42"/>
      <c r="N6" s="42"/>
      <c r="O6" s="12"/>
      <c r="P6" s="12"/>
      <c r="Q6" s="12"/>
    </row>
    <row r="7" ht="115" customHeight="1" spans="1:17">
      <c r="A7" s="13">
        <f>ROW()-6</f>
        <v>1</v>
      </c>
      <c r="B7" s="14" t="s">
        <v>31</v>
      </c>
      <c r="C7" s="14" t="s">
        <v>32</v>
      </c>
      <c r="D7" s="15" t="s">
        <v>33</v>
      </c>
      <c r="E7" s="16">
        <v>6</v>
      </c>
      <c r="F7" s="17"/>
      <c r="G7" s="17">
        <v>537.08</v>
      </c>
      <c r="H7" s="18">
        <v>177.54</v>
      </c>
      <c r="I7" s="16">
        <f>G7*H7</f>
        <v>95353.1832</v>
      </c>
      <c r="J7" s="43">
        <v>345</v>
      </c>
      <c r="K7" s="44"/>
      <c r="L7" s="45"/>
      <c r="M7" s="46">
        <v>160</v>
      </c>
      <c r="N7" s="47">
        <f>E7*M7</f>
        <v>960</v>
      </c>
      <c r="O7" s="48"/>
      <c r="P7" s="48"/>
      <c r="Q7" s="14"/>
    </row>
    <row r="8" ht="115" customHeight="1" spans="1:17">
      <c r="A8" s="13">
        <f>ROW()-6</f>
        <v>2</v>
      </c>
      <c r="B8" s="14" t="s">
        <v>34</v>
      </c>
      <c r="C8" s="14" t="s">
        <v>35</v>
      </c>
      <c r="D8" s="15" t="s">
        <v>36</v>
      </c>
      <c r="E8" s="16">
        <v>37.5</v>
      </c>
      <c r="F8" s="17"/>
      <c r="G8" s="16">
        <v>7.56</v>
      </c>
      <c r="H8" s="18">
        <v>365.63</v>
      </c>
      <c r="I8" s="16">
        <f>G8*H8</f>
        <v>2764.1628</v>
      </c>
      <c r="J8" s="43">
        <v>355</v>
      </c>
      <c r="K8" s="44"/>
      <c r="L8" s="45"/>
      <c r="M8" s="46">
        <v>355</v>
      </c>
      <c r="N8" s="47">
        <f t="shared" ref="N8:N20" si="0">E8*M8</f>
        <v>13312.5</v>
      </c>
      <c r="O8" s="48"/>
      <c r="P8" s="48"/>
      <c r="Q8" s="14"/>
    </row>
    <row r="9" ht="129" customHeight="1" spans="1:17">
      <c r="A9" s="13">
        <f>ROW()-6</f>
        <v>3</v>
      </c>
      <c r="B9" s="14" t="s">
        <v>37</v>
      </c>
      <c r="C9" s="14" t="s">
        <v>38</v>
      </c>
      <c r="D9" s="15" t="s">
        <v>33</v>
      </c>
      <c r="E9" s="16">
        <v>68.3</v>
      </c>
      <c r="F9" s="17"/>
      <c r="G9" s="17">
        <v>123.3</v>
      </c>
      <c r="H9" s="19">
        <v>221.43</v>
      </c>
      <c r="I9" s="16">
        <f t="shared" ref="I9:I24" si="1">G9*H9</f>
        <v>27302.319</v>
      </c>
      <c r="J9" s="49">
        <v>380</v>
      </c>
      <c r="K9" s="44"/>
      <c r="L9" s="45"/>
      <c r="M9" s="46">
        <v>216</v>
      </c>
      <c r="N9" s="47">
        <f t="shared" si="0"/>
        <v>14752.8</v>
      </c>
      <c r="O9" s="48"/>
      <c r="P9" s="48"/>
      <c r="Q9" s="14"/>
    </row>
    <row r="10" ht="75" customHeight="1" spans="1:17">
      <c r="A10" s="13">
        <f>ROW()-6</f>
        <v>4</v>
      </c>
      <c r="B10" s="14" t="s">
        <v>39</v>
      </c>
      <c r="C10" s="14" t="s">
        <v>40</v>
      </c>
      <c r="D10" s="15" t="s">
        <v>41</v>
      </c>
      <c r="E10" s="16">
        <v>108.96</v>
      </c>
      <c r="F10" s="17"/>
      <c r="G10" s="17">
        <v>10</v>
      </c>
      <c r="H10" s="19">
        <v>280.47</v>
      </c>
      <c r="I10" s="16">
        <f t="shared" si="1"/>
        <v>2804.7</v>
      </c>
      <c r="J10" s="49">
        <v>235</v>
      </c>
      <c r="K10" s="44"/>
      <c r="L10" s="45"/>
      <c r="M10" s="46">
        <v>280</v>
      </c>
      <c r="N10" s="47">
        <f t="shared" si="0"/>
        <v>30508.8</v>
      </c>
      <c r="O10" s="48"/>
      <c r="P10" s="48"/>
      <c r="Q10" s="14"/>
    </row>
    <row r="11" ht="216" customHeight="1" spans="1:20">
      <c r="A11" s="13">
        <f>ROW()-6</f>
        <v>5</v>
      </c>
      <c r="B11" s="14" t="s">
        <v>42</v>
      </c>
      <c r="C11" s="14" t="s">
        <v>43</v>
      </c>
      <c r="D11" s="15" t="s">
        <v>41</v>
      </c>
      <c r="E11" s="16">
        <v>458.5</v>
      </c>
      <c r="F11" s="17"/>
      <c r="G11" s="14">
        <v>55.45</v>
      </c>
      <c r="H11" s="19">
        <v>304.09</v>
      </c>
      <c r="I11" s="16">
        <f t="shared" si="1"/>
        <v>16861.7905</v>
      </c>
      <c r="J11" s="49">
        <v>220</v>
      </c>
      <c r="K11" s="44"/>
      <c r="L11" s="45"/>
      <c r="M11" s="46">
        <v>520</v>
      </c>
      <c r="N11" s="47">
        <f t="shared" si="0"/>
        <v>238420</v>
      </c>
      <c r="O11" s="48"/>
      <c r="P11" s="48"/>
      <c r="Q11" s="14"/>
      <c r="T11" s="63"/>
    </row>
    <row r="12" ht="105" customHeight="1" spans="1:17">
      <c r="A12" s="13">
        <f t="shared" ref="A12:A23" si="2">ROW()-6</f>
        <v>6</v>
      </c>
      <c r="B12" s="14" t="s">
        <v>44</v>
      </c>
      <c r="C12" s="14" t="s">
        <v>45</v>
      </c>
      <c r="D12" s="15" t="s">
        <v>41</v>
      </c>
      <c r="E12" s="16">
        <v>6.02</v>
      </c>
      <c r="F12" s="17"/>
      <c r="G12" s="16">
        <v>92.82</v>
      </c>
      <c r="H12" s="19">
        <v>65.6</v>
      </c>
      <c r="I12" s="16">
        <f t="shared" si="1"/>
        <v>6088.992</v>
      </c>
      <c r="J12" s="49">
        <v>41</v>
      </c>
      <c r="K12" s="44"/>
      <c r="L12" s="45"/>
      <c r="M12" s="46">
        <v>450</v>
      </c>
      <c r="N12" s="45">
        <f t="shared" si="0"/>
        <v>2709</v>
      </c>
      <c r="O12" s="50">
        <v>50</v>
      </c>
      <c r="P12" s="48"/>
      <c r="Q12" s="14"/>
    </row>
    <row r="13" ht="105" customHeight="1" spans="1:17">
      <c r="A13" s="13">
        <f t="shared" si="2"/>
        <v>7</v>
      </c>
      <c r="B13" s="14" t="s">
        <v>46</v>
      </c>
      <c r="C13" s="14" t="s">
        <v>47</v>
      </c>
      <c r="D13" s="15" t="s">
        <v>36</v>
      </c>
      <c r="E13" s="16">
        <v>56.1</v>
      </c>
      <c r="F13" s="17"/>
      <c r="G13" s="14">
        <v>2.42</v>
      </c>
      <c r="H13" s="19">
        <v>106.8</v>
      </c>
      <c r="I13" s="16">
        <f t="shared" si="1"/>
        <v>258.456</v>
      </c>
      <c r="J13" s="49">
        <v>115</v>
      </c>
      <c r="K13" s="44"/>
      <c r="L13" s="45"/>
      <c r="M13" s="46">
        <v>360</v>
      </c>
      <c r="N13" s="47">
        <f t="shared" si="0"/>
        <v>20196</v>
      </c>
      <c r="O13" s="48"/>
      <c r="P13" s="48"/>
      <c r="Q13" s="14"/>
    </row>
    <row r="14" ht="105" customHeight="1" spans="1:17">
      <c r="A14" s="13">
        <f t="shared" si="2"/>
        <v>8</v>
      </c>
      <c r="B14" s="14" t="s">
        <v>48</v>
      </c>
      <c r="C14" s="14" t="s">
        <v>49</v>
      </c>
      <c r="D14" s="15" t="s">
        <v>36</v>
      </c>
      <c r="E14" s="16">
        <v>107.96</v>
      </c>
      <c r="F14" s="17"/>
      <c r="G14" s="14">
        <v>89.9</v>
      </c>
      <c r="H14" s="19">
        <v>187.65</v>
      </c>
      <c r="I14" s="16">
        <f t="shared" si="1"/>
        <v>16869.735</v>
      </c>
      <c r="J14" s="49">
        <v>242</v>
      </c>
      <c r="K14" s="44"/>
      <c r="L14" s="45"/>
      <c r="M14" s="45">
        <v>110</v>
      </c>
      <c r="N14" s="47">
        <f t="shared" si="0"/>
        <v>11875.6</v>
      </c>
      <c r="O14" s="48"/>
      <c r="P14" s="48"/>
      <c r="Q14" s="14"/>
    </row>
    <row r="15" ht="105" customHeight="1" spans="1:17">
      <c r="A15" s="13">
        <f t="shared" si="2"/>
        <v>9</v>
      </c>
      <c r="B15" s="14" t="s">
        <v>50</v>
      </c>
      <c r="C15" s="14" t="s">
        <v>51</v>
      </c>
      <c r="D15" s="15" t="s">
        <v>36</v>
      </c>
      <c r="E15" s="16">
        <v>27.14</v>
      </c>
      <c r="F15" s="17"/>
      <c r="G15" s="17">
        <v>224.67</v>
      </c>
      <c r="H15" s="19">
        <v>94.13</v>
      </c>
      <c r="I15" s="16">
        <f t="shared" si="1"/>
        <v>21148.1871</v>
      </c>
      <c r="J15" s="49">
        <v>150</v>
      </c>
      <c r="K15" s="44"/>
      <c r="L15" s="45"/>
      <c r="M15" s="46">
        <v>120</v>
      </c>
      <c r="N15" s="47">
        <f t="shared" si="0"/>
        <v>3256.8</v>
      </c>
      <c r="O15" s="51">
        <v>130</v>
      </c>
      <c r="P15" s="48"/>
      <c r="Q15" s="14"/>
    </row>
    <row r="16" ht="92" customHeight="1" spans="1:17">
      <c r="A16" s="13">
        <f t="shared" si="2"/>
        <v>10</v>
      </c>
      <c r="B16" s="14" t="s">
        <v>52</v>
      </c>
      <c r="C16" s="14" t="s">
        <v>53</v>
      </c>
      <c r="D16" s="15" t="s">
        <v>36</v>
      </c>
      <c r="E16" s="16">
        <v>0.9</v>
      </c>
      <c r="F16" s="17"/>
      <c r="G16" s="17">
        <v>992.4</v>
      </c>
      <c r="H16" s="19">
        <v>324.39</v>
      </c>
      <c r="I16" s="16">
        <f t="shared" si="1"/>
        <v>321924.636</v>
      </c>
      <c r="J16" s="49">
        <v>475</v>
      </c>
      <c r="K16" s="44"/>
      <c r="L16" s="45"/>
      <c r="M16" s="45">
        <v>50</v>
      </c>
      <c r="N16" s="47">
        <f t="shared" si="0"/>
        <v>45</v>
      </c>
      <c r="O16" s="51">
        <v>420</v>
      </c>
      <c r="P16" s="48"/>
      <c r="Q16" s="14"/>
    </row>
    <row r="17" ht="138" customHeight="1" spans="1:17">
      <c r="A17" s="13">
        <f t="shared" si="2"/>
        <v>11</v>
      </c>
      <c r="B17" s="14" t="s">
        <v>54</v>
      </c>
      <c r="C17" s="14" t="s">
        <v>55</v>
      </c>
      <c r="D17" s="15" t="s">
        <v>36</v>
      </c>
      <c r="E17" s="16">
        <v>28.15</v>
      </c>
      <c r="F17" s="17"/>
      <c r="G17" s="17">
        <v>73.92</v>
      </c>
      <c r="H17" s="19">
        <v>233.25</v>
      </c>
      <c r="I17" s="16">
        <f t="shared" si="1"/>
        <v>17241.84</v>
      </c>
      <c r="J17" s="49">
        <v>470</v>
      </c>
      <c r="K17" s="44"/>
      <c r="L17" s="45"/>
      <c r="M17" s="45">
        <v>500</v>
      </c>
      <c r="N17" s="47">
        <f t="shared" si="0"/>
        <v>14075</v>
      </c>
      <c r="O17" s="51">
        <v>420</v>
      </c>
      <c r="P17" s="48"/>
      <c r="Q17" s="14"/>
    </row>
    <row r="18" s="4" customFormat="1" ht="105" customHeight="1" spans="1:17">
      <c r="A18" s="20">
        <f t="shared" si="2"/>
        <v>12</v>
      </c>
      <c r="B18" s="21" t="s">
        <v>56</v>
      </c>
      <c r="C18" s="21" t="s">
        <v>57</v>
      </c>
      <c r="D18" s="22" t="s">
        <v>36</v>
      </c>
      <c r="E18" s="23">
        <v>55.44</v>
      </c>
      <c r="F18" s="24"/>
      <c r="G18" s="24">
        <v>438.44</v>
      </c>
      <c r="H18" s="25">
        <v>596</v>
      </c>
      <c r="I18" s="23">
        <f t="shared" si="1"/>
        <v>261310.24</v>
      </c>
      <c r="J18" s="52">
        <v>520</v>
      </c>
      <c r="K18" s="53"/>
      <c r="L18" s="54"/>
      <c r="M18" s="55">
        <v>80</v>
      </c>
      <c r="N18" s="56">
        <f t="shared" si="0"/>
        <v>4435.2</v>
      </c>
      <c r="O18" s="57"/>
      <c r="P18" s="57"/>
      <c r="Q18" s="21"/>
    </row>
    <row r="19" ht="110" customHeight="1" spans="1:17">
      <c r="A19" s="13">
        <f t="shared" si="2"/>
        <v>13</v>
      </c>
      <c r="B19" s="14" t="s">
        <v>58</v>
      </c>
      <c r="C19" s="14" t="s">
        <v>59</v>
      </c>
      <c r="D19" s="26" t="s">
        <v>36</v>
      </c>
      <c r="E19" s="16">
        <v>276.88</v>
      </c>
      <c r="F19" s="17"/>
      <c r="G19" s="16">
        <v>4.05</v>
      </c>
      <c r="H19" s="19">
        <v>412</v>
      </c>
      <c r="I19" s="16">
        <f t="shared" si="1"/>
        <v>1668.6</v>
      </c>
      <c r="J19" s="49">
        <v>850</v>
      </c>
      <c r="K19" s="44"/>
      <c r="L19" s="45"/>
      <c r="M19" s="45">
        <v>450</v>
      </c>
      <c r="N19" s="47">
        <f t="shared" si="0"/>
        <v>124596</v>
      </c>
      <c r="O19" s="48"/>
      <c r="P19" s="48"/>
      <c r="Q19" s="14"/>
    </row>
    <row r="20" s="4" customFormat="1" ht="141" customHeight="1" spans="1:17">
      <c r="A20" s="20">
        <f t="shared" si="2"/>
        <v>14</v>
      </c>
      <c r="B20" s="21" t="s">
        <v>60</v>
      </c>
      <c r="C20" s="21" t="s">
        <v>61</v>
      </c>
      <c r="D20" s="22" t="s">
        <v>36</v>
      </c>
      <c r="E20" s="23">
        <v>74.13</v>
      </c>
      <c r="F20" s="24"/>
      <c r="G20" s="23">
        <v>28.15</v>
      </c>
      <c r="H20" s="25">
        <v>1006.27</v>
      </c>
      <c r="I20" s="23">
        <f t="shared" si="1"/>
        <v>28326.5005</v>
      </c>
      <c r="J20" s="52">
        <v>620</v>
      </c>
      <c r="K20" s="53"/>
      <c r="L20" s="54"/>
      <c r="M20" s="54">
        <v>280</v>
      </c>
      <c r="N20" s="56">
        <f t="shared" si="0"/>
        <v>20756.4</v>
      </c>
      <c r="O20" s="57"/>
      <c r="P20" s="57"/>
      <c r="Q20" s="21"/>
    </row>
    <row r="21" ht="105" customHeight="1" spans="1:17">
      <c r="A21" s="13"/>
      <c r="B21" s="15" t="s">
        <v>62</v>
      </c>
      <c r="C21" s="14"/>
      <c r="D21" s="26"/>
      <c r="E21" s="16"/>
      <c r="F21" s="17"/>
      <c r="G21" s="16"/>
      <c r="H21" s="19"/>
      <c r="I21" s="16"/>
      <c r="J21" s="49"/>
      <c r="K21" s="44"/>
      <c r="L21" s="45"/>
      <c r="M21" s="18"/>
      <c r="N21" s="45">
        <f>SUM(N7:N20)</f>
        <v>499899.1</v>
      </c>
      <c r="O21" s="48"/>
      <c r="P21" s="48"/>
      <c r="Q21" s="14"/>
    </row>
    <row r="22" ht="17" customHeight="1" spans="1:17">
      <c r="A22" s="27"/>
      <c r="B22" s="28"/>
      <c r="C22" s="28"/>
      <c r="D22" s="29"/>
      <c r="E22" s="28"/>
      <c r="F22" s="30"/>
      <c r="G22" s="30"/>
      <c r="H22" s="31"/>
      <c r="I22" s="58"/>
      <c r="J22" s="59"/>
      <c r="K22" s="60"/>
      <c r="L22" s="33"/>
      <c r="M22" s="33"/>
      <c r="N22" s="33"/>
      <c r="O22" s="34"/>
      <c r="P22" s="34"/>
      <c r="Q22" s="28"/>
    </row>
    <row r="23" ht="17" customHeight="1" spans="1:17">
      <c r="A23" s="27"/>
      <c r="B23" s="28"/>
      <c r="C23" s="28"/>
      <c r="D23" s="29"/>
      <c r="E23" s="28"/>
      <c r="F23" s="32"/>
      <c r="G23" s="33"/>
      <c r="H23" s="33"/>
      <c r="I23" s="58"/>
      <c r="J23" s="59"/>
      <c r="K23" s="60"/>
      <c r="L23" s="33"/>
      <c r="M23" s="33"/>
      <c r="N23" s="33"/>
      <c r="O23" s="33"/>
      <c r="P23" s="33"/>
      <c r="Q23" s="28"/>
    </row>
    <row r="24" ht="17" customHeight="1" spans="1:19">
      <c r="A24" s="34"/>
      <c r="B24" s="28"/>
      <c r="C24" s="28"/>
      <c r="D24" s="32"/>
      <c r="E24" s="32"/>
      <c r="F24" s="32"/>
      <c r="G24" s="32"/>
      <c r="H24" s="35"/>
      <c r="I24" s="58"/>
      <c r="J24" s="34"/>
      <c r="K24" s="34"/>
      <c r="L24" s="33"/>
      <c r="M24" s="61"/>
      <c r="N24" s="61"/>
      <c r="O24" s="32"/>
      <c r="P24" s="34"/>
      <c r="Q24" s="34"/>
      <c r="S24" s="64"/>
    </row>
    <row r="25" ht="17" customHeight="1" spans="1:17">
      <c r="A25" s="34"/>
      <c r="B25" s="28"/>
      <c r="C25" s="28"/>
      <c r="D25" s="32"/>
      <c r="E25" s="32"/>
      <c r="F25" s="32"/>
      <c r="G25" s="32"/>
      <c r="H25" s="35"/>
      <c r="I25" s="58"/>
      <c r="J25" s="34"/>
      <c r="K25" s="34"/>
      <c r="L25" s="33"/>
      <c r="M25" s="61"/>
      <c r="N25" s="61"/>
      <c r="O25" s="32"/>
      <c r="P25" s="34"/>
      <c r="Q25" s="34"/>
    </row>
    <row r="26" ht="17" customHeight="1" spans="1:17">
      <c r="A26" s="34"/>
      <c r="B26" s="28"/>
      <c r="C26" s="28"/>
      <c r="D26" s="32"/>
      <c r="E26" s="32"/>
      <c r="F26" s="32"/>
      <c r="G26" s="32"/>
      <c r="H26" s="35"/>
      <c r="I26" s="58"/>
      <c r="J26" s="34"/>
      <c r="K26" s="34"/>
      <c r="L26" s="33"/>
      <c r="M26" s="61"/>
      <c r="N26" s="61"/>
      <c r="O26" s="32"/>
      <c r="P26" s="34"/>
      <c r="Q26" s="34"/>
    </row>
    <row r="27" ht="17" customHeight="1" spans="1:17">
      <c r="A27" s="34"/>
      <c r="B27" s="28"/>
      <c r="C27" s="28"/>
      <c r="D27" s="32"/>
      <c r="E27" s="32"/>
      <c r="F27" s="32"/>
      <c r="G27" s="32"/>
      <c r="H27" s="35"/>
      <c r="I27" s="58"/>
      <c r="J27" s="34"/>
      <c r="K27" s="34"/>
      <c r="L27" s="33"/>
      <c r="M27" s="61"/>
      <c r="N27" s="61"/>
      <c r="O27" s="32"/>
      <c r="P27" s="34"/>
      <c r="Q27" s="34"/>
    </row>
    <row r="28" ht="17" customHeight="1" spans="1:17">
      <c r="A28" s="34"/>
      <c r="B28" s="28"/>
      <c r="C28" s="28"/>
      <c r="D28" s="32"/>
      <c r="E28" s="32"/>
      <c r="F28" s="32"/>
      <c r="G28" s="32"/>
      <c r="H28" s="35"/>
      <c r="I28" s="58"/>
      <c r="J28" s="34"/>
      <c r="K28" s="34"/>
      <c r="L28" s="33"/>
      <c r="M28" s="61"/>
      <c r="N28" s="61"/>
      <c r="O28" s="32"/>
      <c r="P28" s="34"/>
      <c r="Q28" s="34"/>
    </row>
    <row r="29" ht="17" customHeight="1" spans="1:17">
      <c r="A29" s="34"/>
      <c r="B29" s="28"/>
      <c r="C29" s="28"/>
      <c r="D29" s="32"/>
      <c r="E29" s="32"/>
      <c r="F29" s="32"/>
      <c r="G29" s="32"/>
      <c r="H29" s="35"/>
      <c r="I29" s="58"/>
      <c r="J29" s="34"/>
      <c r="K29" s="34"/>
      <c r="L29" s="33"/>
      <c r="M29" s="61"/>
      <c r="N29" s="61"/>
      <c r="O29" s="32"/>
      <c r="P29" s="34"/>
      <c r="Q29" s="34"/>
    </row>
    <row r="30" ht="17" customHeight="1" spans="1:17">
      <c r="A30" s="34"/>
      <c r="B30" s="28"/>
      <c r="C30" s="28"/>
      <c r="D30" s="32"/>
      <c r="E30" s="32"/>
      <c r="F30" s="32"/>
      <c r="G30" s="32"/>
      <c r="H30" s="35"/>
      <c r="I30" s="58"/>
      <c r="J30" s="34"/>
      <c r="K30" s="34"/>
      <c r="L30" s="33"/>
      <c r="M30" s="61"/>
      <c r="N30" s="61"/>
      <c r="O30" s="32"/>
      <c r="P30" s="34"/>
      <c r="Q30" s="34"/>
    </row>
    <row r="31" spans="1:17">
      <c r="A31" s="34"/>
      <c r="B31" s="28"/>
      <c r="C31" s="28"/>
      <c r="D31" s="32"/>
      <c r="E31" s="32"/>
      <c r="F31" s="32"/>
      <c r="G31" s="32"/>
      <c r="H31" s="35"/>
      <c r="I31" s="58"/>
      <c r="J31" s="34"/>
      <c r="K31" s="34"/>
      <c r="L31" s="33"/>
      <c r="M31" s="61"/>
      <c r="N31" s="61"/>
      <c r="O31" s="32"/>
      <c r="P31" s="34"/>
      <c r="Q31" s="34"/>
    </row>
    <row r="32" spans="1:17">
      <c r="A32" s="34"/>
      <c r="B32" s="28"/>
      <c r="C32" s="28"/>
      <c r="D32" s="32"/>
      <c r="E32" s="32"/>
      <c r="F32" s="32"/>
      <c r="G32" s="32"/>
      <c r="H32" s="35"/>
      <c r="I32" s="58"/>
      <c r="J32" s="34"/>
      <c r="K32" s="34"/>
      <c r="L32" s="33"/>
      <c r="M32" s="61"/>
      <c r="N32" s="61"/>
      <c r="O32" s="32"/>
      <c r="P32" s="34"/>
      <c r="Q32" s="34"/>
    </row>
    <row r="33" spans="1:17">
      <c r="A33" s="34"/>
      <c r="B33" s="28"/>
      <c r="C33" s="28"/>
      <c r="D33" s="32"/>
      <c r="E33" s="32"/>
      <c r="F33" s="32"/>
      <c r="G33" s="32"/>
      <c r="H33" s="35"/>
      <c r="I33" s="58"/>
      <c r="J33" s="34"/>
      <c r="K33" s="34"/>
      <c r="L33" s="33"/>
      <c r="M33" s="61"/>
      <c r="N33" s="61"/>
      <c r="O33" s="32"/>
      <c r="P33" s="34"/>
      <c r="Q33" s="34"/>
    </row>
    <row r="34" spans="1:17">
      <c r="A34" s="34"/>
      <c r="B34" s="28"/>
      <c r="C34" s="28"/>
      <c r="D34" s="32"/>
      <c r="E34" s="32"/>
      <c r="F34" s="32"/>
      <c r="G34" s="32"/>
      <c r="H34" s="35"/>
      <c r="I34" s="58"/>
      <c r="J34" s="34"/>
      <c r="K34" s="34"/>
      <c r="L34" s="33"/>
      <c r="M34" s="61"/>
      <c r="N34" s="61"/>
      <c r="O34" s="32"/>
      <c r="P34" s="34"/>
      <c r="Q34" s="34"/>
    </row>
    <row r="35" spans="1:17">
      <c r="A35" s="34"/>
      <c r="B35" s="28"/>
      <c r="C35" s="28"/>
      <c r="D35" s="32"/>
      <c r="E35" s="32"/>
      <c r="F35" s="32"/>
      <c r="G35" s="32"/>
      <c r="H35" s="35"/>
      <c r="I35" s="58"/>
      <c r="J35" s="34"/>
      <c r="K35" s="34"/>
      <c r="L35" s="33"/>
      <c r="M35" s="61"/>
      <c r="N35" s="61"/>
      <c r="O35" s="32"/>
      <c r="P35" s="34"/>
      <c r="Q35" s="34"/>
    </row>
    <row r="36" spans="1:17">
      <c r="A36" s="34"/>
      <c r="B36" s="28"/>
      <c r="C36" s="28"/>
      <c r="D36" s="32"/>
      <c r="E36" s="32"/>
      <c r="F36" s="32"/>
      <c r="G36" s="32"/>
      <c r="H36" s="35"/>
      <c r="I36" s="58"/>
      <c r="J36" s="34"/>
      <c r="K36" s="34"/>
      <c r="L36" s="33"/>
      <c r="M36" s="61"/>
      <c r="N36" s="61"/>
      <c r="O36" s="32"/>
      <c r="P36" s="34"/>
      <c r="Q36" s="34"/>
    </row>
    <row r="37" spans="1:17">
      <c r="A37" s="34"/>
      <c r="B37" s="28"/>
      <c r="C37" s="28"/>
      <c r="D37" s="32"/>
      <c r="E37" s="32"/>
      <c r="F37" s="32"/>
      <c r="G37" s="32"/>
      <c r="H37" s="35"/>
      <c r="I37" s="58"/>
      <c r="J37" s="34"/>
      <c r="K37" s="34"/>
      <c r="L37" s="33"/>
      <c r="M37" s="61"/>
      <c r="N37" s="61"/>
      <c r="O37" s="32"/>
      <c r="P37" s="34"/>
      <c r="Q37" s="34"/>
    </row>
    <row r="38" spans="1:17">
      <c r="A38" s="34"/>
      <c r="B38" s="34"/>
      <c r="C38" s="34"/>
      <c r="D38" s="34"/>
      <c r="E38" s="34"/>
      <c r="F38" s="34"/>
      <c r="G38" s="34"/>
      <c r="H38" s="34"/>
      <c r="I38" s="62"/>
      <c r="J38" s="34"/>
      <c r="K38" s="34"/>
      <c r="L38" s="34"/>
      <c r="M38" s="62"/>
      <c r="N38" s="62"/>
      <c r="O38" s="34"/>
      <c r="P38" s="34"/>
      <c r="Q38" s="34"/>
    </row>
    <row r="39" spans="1:17">
      <c r="A39" s="34"/>
      <c r="B39" s="34"/>
      <c r="C39" s="34"/>
      <c r="D39" s="34"/>
      <c r="E39" s="34"/>
      <c r="F39" s="34"/>
      <c r="G39" s="34"/>
      <c r="H39" s="34"/>
      <c r="I39" s="62"/>
      <c r="J39" s="34"/>
      <c r="K39" s="34"/>
      <c r="L39" s="34"/>
      <c r="M39" s="62"/>
      <c r="N39" s="62"/>
      <c r="O39" s="34"/>
      <c r="P39" s="34"/>
      <c r="Q39" s="34"/>
    </row>
    <row r="40" spans="1:17">
      <c r="A40" s="34"/>
      <c r="B40" s="34"/>
      <c r="C40" s="34"/>
      <c r="D40" s="34"/>
      <c r="E40" s="34"/>
      <c r="F40" s="34"/>
      <c r="G40" s="34"/>
      <c r="H40" s="34"/>
      <c r="I40" s="62"/>
      <c r="J40" s="34"/>
      <c r="K40" s="34"/>
      <c r="L40" s="34"/>
      <c r="M40" s="62"/>
      <c r="N40" s="62"/>
      <c r="O40" s="34"/>
      <c r="P40" s="34"/>
      <c r="Q40" s="34"/>
    </row>
    <row r="41" spans="1:17">
      <c r="A41" s="34"/>
      <c r="B41" s="34"/>
      <c r="C41" s="34"/>
      <c r="D41" s="34"/>
      <c r="E41" s="34"/>
      <c r="F41" s="34"/>
      <c r="G41" s="34"/>
      <c r="H41" s="34"/>
      <c r="I41" s="62"/>
      <c r="J41" s="34"/>
      <c r="K41" s="34"/>
      <c r="L41" s="34"/>
      <c r="M41" s="62"/>
      <c r="N41" s="62"/>
      <c r="O41" s="34"/>
      <c r="P41" s="34"/>
      <c r="Q41" s="34"/>
    </row>
    <row r="42" spans="1:17">
      <c r="A42" s="34"/>
      <c r="B42" s="34"/>
      <c r="C42" s="34"/>
      <c r="D42" s="34"/>
      <c r="E42" s="34"/>
      <c r="F42" s="34"/>
      <c r="G42" s="34"/>
      <c r="H42" s="34"/>
      <c r="I42" s="62"/>
      <c r="J42" s="34"/>
      <c r="K42" s="34"/>
      <c r="L42" s="34"/>
      <c r="M42" s="62"/>
      <c r="N42" s="62"/>
      <c r="O42" s="34"/>
      <c r="P42" s="34"/>
      <c r="Q42" s="34"/>
    </row>
    <row r="43" spans="1:17">
      <c r="A43" s="34"/>
      <c r="B43" s="34"/>
      <c r="C43" s="34"/>
      <c r="D43" s="34"/>
      <c r="E43" s="34"/>
      <c r="F43" s="34"/>
      <c r="G43" s="34"/>
      <c r="H43" s="34"/>
      <c r="I43" s="62"/>
      <c r="J43" s="34"/>
      <c r="K43" s="34"/>
      <c r="L43" s="34"/>
      <c r="M43" s="62"/>
      <c r="N43" s="62"/>
      <c r="O43" s="34"/>
      <c r="P43" s="34"/>
      <c r="Q43" s="34"/>
    </row>
    <row r="44" spans="1:17">
      <c r="A44" s="34"/>
      <c r="B44" s="34"/>
      <c r="C44" s="34"/>
      <c r="D44" s="34"/>
      <c r="E44" s="34"/>
      <c r="F44" s="34"/>
      <c r="G44" s="34"/>
      <c r="H44" s="34"/>
      <c r="I44" s="62"/>
      <c r="J44" s="34"/>
      <c r="K44" s="34"/>
      <c r="L44" s="34"/>
      <c r="M44" s="62"/>
      <c r="N44" s="62"/>
      <c r="O44" s="34"/>
      <c r="P44" s="34"/>
      <c r="Q44" s="34"/>
    </row>
    <row r="45" spans="1:17">
      <c r="A45" s="34"/>
      <c r="B45" s="34"/>
      <c r="C45" s="34"/>
      <c r="D45" s="34"/>
      <c r="E45" s="34"/>
      <c r="F45" s="34"/>
      <c r="G45" s="34"/>
      <c r="H45" s="34"/>
      <c r="I45" s="62"/>
      <c r="J45" s="34"/>
      <c r="K45" s="34"/>
      <c r="L45" s="34"/>
      <c r="M45" s="62"/>
      <c r="N45" s="62"/>
      <c r="O45" s="34"/>
      <c r="P45" s="34"/>
      <c r="Q45" s="34"/>
    </row>
  </sheetData>
  <mergeCells count="24">
    <mergeCell ref="A1:Q1"/>
    <mergeCell ref="A2:D2"/>
    <mergeCell ref="E2:N2"/>
    <mergeCell ref="O2:Q2"/>
    <mergeCell ref="H3:L3"/>
    <mergeCell ref="M3:P3"/>
    <mergeCell ref="A6:Q6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3:Q5"/>
  </mergeCells>
  <pageMargins left="0.590277777777778" right="0.590277777777778" top="0.590277777777778" bottom="0.590277777777778" header="0.5" footer="0.393055555555556"/>
  <pageSetup paperSize="9" scale="9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费用汇总表</vt:lpstr>
      <vt:lpstr>F.1.1 分部分项工程清单计价表(表-08)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</dc:creator>
  <cp:lastModifiedBy>MAC</cp:lastModifiedBy>
  <dcterms:created xsi:type="dcterms:W3CDTF">2025-03-07T10:15:00Z</dcterms:created>
  <dcterms:modified xsi:type="dcterms:W3CDTF">2025-08-18T00:18:11Z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AF28425BEEC24C40AC8F57D594EFC014_13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